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2025\2025 - 09\Homepage\"/>
    </mc:Choice>
  </mc:AlternateContent>
  <xr:revisionPtr revIDLastSave="0" documentId="8_{F356A4D2-1935-4D77-A3E5-A3C3F880FA31}"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<sst xmlns="http://schemas.openxmlformats.org/spreadsheetml/2006/main" count="154" uniqueCount="140">
  <si>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</si>
  <si>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</si>
  <si>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</si>
  <si>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</si>
  <si>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</si>
  <si>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</si>
  <si>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</si>
  <si>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</si>
  <si>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</si>
  <si>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</si>
  <si>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</si>
  <si>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</si>
  <si>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</si>
  <si>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</si>
  <si>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</si>
  <si>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</si>
  <si>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</si>
  <si>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</si>
  <si>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</si>
  <si>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</si>
  <si>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</si>
  <si>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</si>
  <si>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</si>
  <si>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</si>
  <si>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</si>
  <si>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</si>
  <si>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</si>
  <si>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</si>
  <si>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</si>
  <si>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</si>
  <si>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</si>
  <si>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</si>
  <si>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</si>
  <si>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</si>
  <si>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</si>
  <si>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</si>
  <si>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</si>
  <si>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</si>
  <si>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</si>
  <si>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</si>
  <si>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</si>
  <si>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</si>
  <si>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</si>
  <si>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</si>
  <si>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</si>
  <si>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</si>
  <si>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</si>
  <si>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</si>
  <si>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</si>
  <si>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</si>
  <si>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</si>
  <si>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</si>
  <si>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</si>
  <si>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</si>
  <si>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</si>
  <si>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</si>
  <si>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</si>
  <si>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</si>
  <si>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</si>
  <si>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</si>
  <si>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</si>
  <si>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</si>
  <si>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</si>
  <si>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</si>
  <si>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</si>
  <si>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</si>
  <si>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</si>
  <si>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</si>
  <si>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</si>
  <si>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</si>
  <si>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</si>
  <si>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</si>
  <si>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</si>
  <si>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</si>
  <si>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</si>
  <si>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</si>
  <si>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</si>
  <si>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</si>
  <si>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</si>
  <si>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</si>
  <si>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</si>
  <si>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</si>
  <si>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</si>
  <si>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</si>
  <si>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</si>
  <si>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</si>
  <si>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</si>
  <si>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</si>
  <si>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</si>
  <si>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</si>
  <si>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</si>
  <si>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</si>
  <si>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</si>
  <si>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</si>
  <si>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</si>
  <si>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</si>
  <si>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</si>
  <si>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</si>
  <si>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</si>
  <si>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30.09.2025</t>
  </si>
  <si>
    <t>Berenberg Aktien Mittelstand M A</t>
  </si>
  <si>
    <t>DE000A14XN42</t>
  </si>
  <si>
    <t xml:space="preserve">Universal-Investment-Gesellschaft mbH </t>
  </si>
  <si>
    <t>Frankfurt am Main</t>
  </si>
  <si>
    <t>börsentäglich</t>
  </si>
  <si>
    <t>MDAX Total Return (EUR)</t>
  </si>
  <si>
    <t>SDAX Total Return (EUR)</t>
  </si>
  <si>
    <t>EUR</t>
  </si>
  <si>
    <t>Nemetschek SE</t>
  </si>
  <si>
    <t>529900R0S2IX1S358J38</t>
  </si>
  <si>
    <t>645290</t>
  </si>
  <si>
    <t>LEG Immobilien SE</t>
  </si>
  <si>
    <t>391200SO40AKONBO0Z96</t>
  </si>
  <si>
    <t>703280</t>
  </si>
  <si>
    <t>United Internet AG</t>
  </si>
  <si>
    <t>3VEKWPJHTD4NKMBVG947</t>
  </si>
  <si>
    <t>508900</t>
  </si>
  <si>
    <t>ATOSS Software SE</t>
  </si>
  <si>
    <t>529900Q9G9280ADNOA39</t>
  </si>
  <si>
    <t>510440</t>
  </si>
  <si>
    <t>Bechtle AG</t>
  </si>
  <si>
    <t>529900HA2QT774RUXW59</t>
  </si>
  <si>
    <t>515870</t>
  </si>
  <si>
    <t>BEFESA S.A.</t>
  </si>
  <si>
    <t>222100VXGA8L6J4ZWG61</t>
  </si>
  <si>
    <t>808104</t>
  </si>
  <si>
    <t>Knorr-Bremse AG</t>
  </si>
  <si>
    <t>5299001GRRO0Z25YZT52</t>
  </si>
  <si>
    <t>729210</t>
  </si>
  <si>
    <t>PATRIZIA SE</t>
  </si>
  <si>
    <t>5299002NZCMF1NIHZ018</t>
  </si>
  <si>
    <t>210340</t>
  </si>
  <si>
    <t>KORVA SE</t>
  </si>
  <si>
    <t>529900VUQMB3Z65D0I69</t>
  </si>
  <si>
    <t>709134</t>
  </si>
  <si>
    <t>FUCHS SE</t>
  </si>
  <si>
    <t>529900SNF9E1P5ZO4P98</t>
  </si>
  <si>
    <t>579040</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</si>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</sst>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t="s">
        <v>105</v>
      </c>
      <c r="D14" s="37">
        <v>50</v>
      </c>
      <c r="E14" s="27"/>
      <c r="F14" s="22"/>
      <c r="G14" s="22"/>
      <c r="H14" s="22"/>
    </row>
    <row r="15" spans="1:14" ht="14.25" x14ac:dyDescent="0.2">
      <c r="A15" s="31">
        <v>12</v>
      </c>
      <c r="B15" s="32" t="s">
        <v>34</v>
      </c>
      <c r="C15" s="50" t="s">
        <v>106</v>
      </c>
      <c r="D15" s="37">
        <v>50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135.76</v>
      </c>
    </row>
    <row r="23" spans="1:5" ht="14.25" x14ac:dyDescent="0.2">
      <c r="A23" s="41" t="s">
        <v>41</v>
      </c>
      <c r="B23" s="34" t="s">
        <v>42</v>
      </c>
      <c r="C23" s="51" t="s">
        <v>107</v>
      </c>
      <c r="D23" s="26"/>
      <c r="E23" s="26"/>
    </row>
    <row r="24" spans="1:5" ht="14.25" x14ac:dyDescent="0.2">
      <c r="A24" s="41" t="s">
        <v>43</v>
      </c>
      <c r="B24" s="34" t="s">
        <v>17</v>
      </c>
      <c r="C24" s="36"/>
      <c r="D24" s="40">
        <v>0.01</v>
      </c>
      <c r="E24" s="26"/>
    </row>
    <row r="25" spans="1:5" ht="25.5" x14ac:dyDescent="0.2">
      <c r="A25" s="31">
        <v>20</v>
      </c>
      <c r="B25" s="32" t="s">
        <v>44</v>
      </c>
      <c r="C25" s="36"/>
      <c r="D25" s="37">
        <v>99.08</v>
      </c>
      <c r="E25" s="9" t="str">
        <f>IF($C$4&gt;0,PRODUCT($C$4,$E$22,D25/100),"")</f>
        <v/>
      </c>
    </row>
    <row r="26" spans="1:5" ht="25.5" x14ac:dyDescent="0.2">
      <c r="A26" s="31">
        <v>21</v>
      </c>
      <c r="B26" s="32" t="s">
        <v>45</v>
      </c>
      <c r="C26" s="36"/>
      <c r="D26" s="37">
        <v>0.53</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0</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0.39</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30.09.2025</v>
      </c>
      <c r="D2" s="9"/>
      <c r="E2" s="9"/>
      <c r="F2" s="9"/>
      <c r="G2" s="9"/>
      <c r="H2" s="9"/>
      <c r="I2" s="9"/>
      <c r="J2" s="9"/>
      <c r="K2" s="9"/>
      <c r="L2" s="9"/>
    </row>
    <row r="3" spans="1:12" ht="25.5" x14ac:dyDescent="0.2">
      <c r="A3" s="6" t="s">
        <v>19</v>
      </c>
      <c r="B3" s="7" t="s">
        <v>65</v>
      </c>
      <c r="C3" s="52" t="str">
        <f>'BVI-Datenblatt'!C3</f>
        <v>Berenberg Aktien Mittelstand M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DE000A14XN42</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135.76</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108</v>
      </c>
      <c r="C11" s="14"/>
      <c r="D11" s="17" t="str">
        <f>IF($C$4&gt;0,PRODUCT($C$4,$C$5,H11/100),"")</f>
        <v/>
      </c>
      <c r="E11" s="52" t="s">
        <v>109</v>
      </c>
      <c r="F11" s="53" t="s">
        <v>110</v>
      </c>
      <c r="G11" s="8"/>
      <c r="H11" s="40">
        <v>3.39</v>
      </c>
      <c r="I11" s="40">
        <v>0</v>
      </c>
      <c r="J11" s="40">
        <v>3.39</v>
      </c>
      <c r="K11" s="40">
        <v>0</v>
      </c>
      <c r="L11" s="40">
        <v>0</v>
      </c>
    </row>
    <row r="12" spans="1:12" ht="14.25" x14ac:dyDescent="0.2">
      <c r="A12" s="11">
        <v>2</v>
      </c>
      <c r="B12" s="52" t="s">
        <v>111</v>
      </c>
      <c r="C12" s="14"/>
      <c r="D12" s="17" t="str">
        <f t="shared" ref="D12:D20" si="0">IF($C$4&gt;0,PRODUCT($C$4,$C$5,H12/100),"")</f>
        <v/>
      </c>
      <c r="E12" s="52" t="s">
        <v>112</v>
      </c>
      <c r="F12" s="53" t="s">
        <v>113</v>
      </c>
      <c r="G12" s="8"/>
      <c r="H12" s="40">
        <v>3.26</v>
      </c>
      <c r="I12" s="40">
        <v>0</v>
      </c>
      <c r="J12" s="40">
        <v>3.26</v>
      </c>
      <c r="K12" s="40">
        <v>0</v>
      </c>
      <c r="L12" s="40">
        <v>0</v>
      </c>
    </row>
    <row r="13" spans="1:12" ht="25.5" x14ac:dyDescent="0.2">
      <c r="A13" s="11">
        <v>3</v>
      </c>
      <c r="B13" s="52" t="s">
        <v>114</v>
      </c>
      <c r="C13" s="14"/>
      <c r="D13" s="17" t="str">
        <f t="shared" si="0"/>
        <v/>
      </c>
      <c r="E13" s="52" t="s">
        <v>115</v>
      </c>
      <c r="F13" s="53" t="s">
        <v>116</v>
      </c>
      <c r="G13" s="8"/>
      <c r="H13" s="40">
        <v>3.09</v>
      </c>
      <c r="I13" s="40">
        <v>0</v>
      </c>
      <c r="J13" s="40">
        <v>3.09</v>
      </c>
      <c r="K13" s="40">
        <v>0</v>
      </c>
      <c r="L13" s="40">
        <v>0</v>
      </c>
    </row>
    <row r="14" spans="1:12" ht="14.25" x14ac:dyDescent="0.2">
      <c r="A14" s="11">
        <v>4</v>
      </c>
      <c r="B14" s="52" t="s">
        <v>117</v>
      </c>
      <c r="C14" s="14"/>
      <c r="D14" s="17" t="str">
        <f t="shared" si="0"/>
        <v/>
      </c>
      <c r="E14" s="52" t="s">
        <v>118</v>
      </c>
      <c r="F14" s="53" t="s">
        <v>119</v>
      </c>
      <c r="G14" s="8"/>
      <c r="H14" s="40">
        <v>2.69</v>
      </c>
      <c r="I14" s="40">
        <v>0</v>
      </c>
      <c r="J14" s="40">
        <v>2.69</v>
      </c>
      <c r="K14" s="40">
        <v>0</v>
      </c>
      <c r="L14" s="40">
        <v>0</v>
      </c>
    </row>
    <row r="15" spans="1:12" ht="14.25" x14ac:dyDescent="0.2">
      <c r="A15" s="11">
        <v>5</v>
      </c>
      <c r="B15" s="52" t="s">
        <v>120</v>
      </c>
      <c r="C15" s="14"/>
      <c r="D15" s="17" t="str">
        <f t="shared" si="0"/>
        <v/>
      </c>
      <c r="E15" s="52" t="s">
        <v>121</v>
      </c>
      <c r="F15" s="53" t="s">
        <v>122</v>
      </c>
      <c r="G15" s="8"/>
      <c r="H15" s="40">
        <v>2.69</v>
      </c>
      <c r="I15" s="40">
        <v>0</v>
      </c>
      <c r="J15" s="40">
        <v>2.69</v>
      </c>
      <c r="K15" s="40">
        <v>0</v>
      </c>
      <c r="L15" s="40">
        <v>0</v>
      </c>
    </row>
    <row r="16" spans="1:12" ht="14.25" x14ac:dyDescent="0.2">
      <c r="A16" s="11">
        <v>6</v>
      </c>
      <c r="B16" s="52" t="s">
        <v>123</v>
      </c>
      <c r="C16" s="14"/>
      <c r="D16" s="17" t="str">
        <f t="shared" si="0"/>
        <v/>
      </c>
      <c r="E16" s="52" t="s">
        <v>124</v>
      </c>
      <c r="F16" s="53" t="s">
        <v>125</v>
      </c>
      <c r="G16" s="8"/>
      <c r="H16" s="40">
        <v>2.67</v>
      </c>
      <c r="I16" s="40">
        <v>0</v>
      </c>
      <c r="J16" s="40">
        <v>2.67</v>
      </c>
      <c r="K16" s="40">
        <v>0</v>
      </c>
      <c r="L16" s="40">
        <v>0</v>
      </c>
    </row>
    <row r="17" spans="1:12" ht="14.25" x14ac:dyDescent="0.2">
      <c r="A17" s="11">
        <v>7</v>
      </c>
      <c r="B17" s="52" t="s">
        <v>126</v>
      </c>
      <c r="C17" s="14"/>
      <c r="D17" s="17" t="str">
        <f t="shared" si="0"/>
        <v/>
      </c>
      <c r="E17" s="52" t="s">
        <v>127</v>
      </c>
      <c r="F17" s="53" t="s">
        <v>128</v>
      </c>
      <c r="G17" s="8"/>
      <c r="H17" s="40">
        <v>2.66</v>
      </c>
      <c r="I17" s="40">
        <v>0</v>
      </c>
      <c r="J17" s="40">
        <v>2.66</v>
      </c>
      <c r="K17" s="40">
        <v>0</v>
      </c>
      <c r="L17" s="40">
        <v>0</v>
      </c>
    </row>
    <row r="18" spans="1:12" ht="14.25" x14ac:dyDescent="0.2">
      <c r="A18" s="11">
        <v>8</v>
      </c>
      <c r="B18" s="52" t="s">
        <v>129</v>
      </c>
      <c r="C18" s="14"/>
      <c r="D18" s="17" t="str">
        <f t="shared" si="0"/>
        <v/>
      </c>
      <c r="E18" s="52" t="s">
        <v>130</v>
      </c>
      <c r="F18" s="53" t="s">
        <v>131</v>
      </c>
      <c r="G18" s="8"/>
      <c r="H18" s="40">
        <v>2.66</v>
      </c>
      <c r="I18" s="40">
        <v>0</v>
      </c>
      <c r="J18" s="40">
        <v>2.66</v>
      </c>
      <c r="K18" s="40">
        <v>0</v>
      </c>
      <c r="L18" s="40">
        <v>0</v>
      </c>
    </row>
    <row r="19" spans="1:12" ht="14.25" x14ac:dyDescent="0.2">
      <c r="A19" s="11">
        <v>9</v>
      </c>
      <c r="B19" s="52" t="s">
        <v>132</v>
      </c>
      <c r="C19" s="14"/>
      <c r="D19" s="17" t="str">
        <f t="shared" si="0"/>
        <v/>
      </c>
      <c r="E19" s="52" t="s">
        <v>133</v>
      </c>
      <c r="F19" s="53" t="s">
        <v>134</v>
      </c>
      <c r="G19" s="8"/>
      <c r="H19" s="40">
        <v>2.57</v>
      </c>
      <c r="I19" s="40">
        <v>0</v>
      </c>
      <c r="J19" s="40">
        <v>2.57</v>
      </c>
      <c r="K19" s="40">
        <v>0</v>
      </c>
      <c r="L19" s="40">
        <v>0</v>
      </c>
    </row>
    <row r="20" spans="1:12" ht="14.25" x14ac:dyDescent="0.2">
      <c r="A20" s="11">
        <v>10</v>
      </c>
      <c r="B20" s="52" t="s">
        <v>135</v>
      </c>
      <c r="C20" s="14"/>
      <c r="D20" s="17" t="str">
        <f t="shared" si="0"/>
        <v/>
      </c>
      <c r="E20" s="52" t="s">
        <v>136</v>
      </c>
      <c r="F20" s="53" t="s">
        <v>137</v>
      </c>
      <c r="G20" s="8"/>
      <c r="H20" s="40">
        <v>2.54</v>
      </c>
      <c r="I20" s="40">
        <v>0</v>
      </c>
      <c r="J20" s="40">
        <v>2.54</v>
      </c>
      <c r="K20" s="40">
        <v>0</v>
      </c>
      <c r="L20" s="40">
        <v>0</v>
      </c>
    </row>
    <row r="22" spans="1:12" ht="38.25" customHeight="1" x14ac:dyDescent="0.2">
      <c r="A22" s="54" t="s">
        <v>138</v>
      </c>
      <c r="B22" s="54"/>
      <c r="C22" s="54"/>
      <c r="D22" s="54"/>
      <c r="E22" s="54"/>
      <c r="F22" s="54"/>
      <c r="G22" s="54"/>
      <c r="H22" s="54"/>
      <c r="I22" s="54"/>
      <c r="J22" s="54"/>
      <c r="K22" s="54"/>
      <c r="L22" s="54"/>
    </row>
    <row r="23" spans="1:12" ht="36.75" customHeight="1" x14ac:dyDescent="0.2">
      <c r="A23" s="54" t="s">
        <v>139</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Grommes, Isabell</cp:lastModifiedBy>
  <cp:lastPrinted>2021-11-30T14:58:50Z</cp:lastPrinted>
  <dcterms:created xsi:type="dcterms:W3CDTF">2002-12-03T18:20:38Z</dcterms:created>
  <dcterms:modified xsi:type="dcterms:W3CDTF">2025-10-02T07:26:06Z</dcterms:modified>
</cp:coreProperties>
</file>